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400" windowHeight="12780" activeTab="0"/>
  </bookViews>
  <sheets>
    <sheet name="мероприят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<sst xmlns="http://schemas.openxmlformats.org/spreadsheetml/2006/main" count="184" uniqueCount="71">
  <si>
    <t>№ п/п</t>
  </si>
  <si>
    <t>Строительство тепловых сетей согласно технических условий на подключения теплоснабжения объектов недвижимости в соответствии с генеральным планом северо-восточной части города до точек подключения на границах земельного участка</t>
  </si>
  <si>
    <t>Источник финансирования</t>
  </si>
  <si>
    <t>в том числе по срокам</t>
  </si>
  <si>
    <t>Исполнители</t>
  </si>
  <si>
    <t xml:space="preserve"> Проектирование и строительство ЦТП и тепловой сети по ул Менделеева  Ду 250 мм, протяжённостью 850м 
</t>
  </si>
  <si>
    <t xml:space="preserve">Строительство тепловой сети Д - 500 мм между головными участками магистральных тепловых сетей котельных  «Центральная» и «Южная»  протяжённостью  -1200 м
</t>
  </si>
  <si>
    <t xml:space="preserve"> Ввод в эксплуатацию водогрейного котла               КВ-ТК-100 на котельной «Центральная»</t>
  </si>
  <si>
    <t>Запуск котла КВ-ТК-100</t>
  </si>
  <si>
    <t>Монтаж установки по обработке воды</t>
  </si>
  <si>
    <t>Реконструкция аккумуляторных баков с нанесением антикоррозионного покрытия</t>
  </si>
  <si>
    <t>Установка щелевого деаэратора подпитки тепловой сети</t>
  </si>
  <si>
    <t>Замена выходных коллекторов котельной "Центральная" с  Ду 600 на Ду 900</t>
  </si>
  <si>
    <t>Объём финансирования тыс. руб.</t>
  </si>
  <si>
    <t>МБ</t>
  </si>
  <si>
    <t>иные источники</t>
  </si>
  <si>
    <t>итого</t>
  </si>
  <si>
    <t>Замена напорного коллектора канализации Д-500мм (от КНС до улицы  Журавлёва), в том числе проектные работы.</t>
  </si>
  <si>
    <t>в том числе:</t>
  </si>
  <si>
    <t>теплоснабжение</t>
  </si>
  <si>
    <t>водоотведение</t>
  </si>
  <si>
    <t xml:space="preserve">Всего </t>
  </si>
  <si>
    <t>I</t>
  </si>
  <si>
    <t>II</t>
  </si>
  <si>
    <t>III</t>
  </si>
  <si>
    <t xml:space="preserve">1. Новое строительство </t>
  </si>
  <si>
    <t xml:space="preserve">2. Модернизация и реконструкция </t>
  </si>
  <si>
    <t>ТеС</t>
  </si>
  <si>
    <t>ХакТЭК</t>
  </si>
  <si>
    <t>Черногорск-Водоканал</t>
  </si>
  <si>
    <t>IV</t>
  </si>
  <si>
    <t>электроснабжение</t>
  </si>
  <si>
    <t>С-341 ПС "Искож" - ПС "Черногорская ЦЭС" Замена провода</t>
  </si>
  <si>
    <t>С-342 ПС "Искож" - ПС "Черногорская ЦЭС" Замена провода</t>
  </si>
  <si>
    <t>Реконструкция сетей 10/0,4 кВ г. Черногорск (9 поселок ул.Угольная, Гайдара) ( ВЛ-10 кВ - 0,15 км., ВЛ-0,4 кв - 1,5 км. КТП 400 кВА - 2 шт. провод СИП)</t>
  </si>
  <si>
    <t>Реконструкция ВЛ-10/0,4 кВ г. Черногорска</t>
  </si>
  <si>
    <t>Реконструкция сетей 10/0,4 кВ г. Черногорск (9 поселок, Аэродромный, пос. 8-й шахты, р-н ГОВД) ( ВЛ-10 кВ - 3 км., ВЛ-0,4 кв - 45 км. КТП 400 кВА - 8 шт. провод СИП)</t>
  </si>
  <si>
    <t>Реконструкция КЛ-10кВ от ПС-26 до РТП-03А и РП-3 с перезаводом КЛ-10 кВ на ПС Рассвет</t>
  </si>
  <si>
    <t>Замена КЛ-10кВ от РТП-42 яч.16 до ТП 42-16-102</t>
  </si>
  <si>
    <t>Замена КЛ 10кВ от ТП-03А-11- 95 до ТП-03А-07-101</t>
  </si>
  <si>
    <t>Замена КЛ-10кВ от ВЛ-15-602 до ТП15-602-110</t>
  </si>
  <si>
    <t>Замена КЛ-10 кВ от яч.7 РП-3 до ТП 03-07-78</t>
  </si>
  <si>
    <t>Замена КЛ-10 кВ ПС Черногорская-городская - РТП-5</t>
  </si>
  <si>
    <t>Реконструкция КЛ-0.4 кВ до РУ-0.4 кВ жилых домов г. Черногорск</t>
  </si>
  <si>
    <t>ПС 110/ 10 кВ "Черногорская-Городская" Реконструкция ПС с заменой силовых трансформатора на 25МВА</t>
  </si>
  <si>
    <t>ПС-110/10/6кВ "Рассвет" (реконструкция маслоприемниковЦП по оснащению РУ-6/10 кВ дуговыми защитами, ЦП замены маслонаполненных вводов на вводы с твердой изоляцией, ЦП замены разрядников на ОПН, ЦП замены опорно стержневых изоляторов 110кВ)</t>
  </si>
  <si>
    <t>Реконструкция РТП-03А: 1. Замена маслянных выключателей типа ВМП-10 на вакуумные, ЦП замены разрядников на ОПН</t>
  </si>
  <si>
    <t>реконструкция РТП-5 г. Черногорск с расширением строительной части, установкой дополнительных ячеек, заменой масляных выключателей на вакуумные</t>
  </si>
  <si>
    <t>реконструкция РТП-3А г. Черногорск с расширением строительной части, установкой дополнительных ячеек, заменой масляных выключателей на вакуумные</t>
  </si>
  <si>
    <t>строительство КЛ-10 кВ г. Черногорск (РТП-3А - РТП-64, РТП-5 - РТП-64, РТП-5 - РТП-3А, ПС Черногорская-городская - РТП-64, РП-3 - ТП 03-07-78)</t>
  </si>
  <si>
    <t>ПС 110/35/10кВ "Горная" (г.Черногорск) (строительство ПС110/35/10 с силовыми трансформаторами 2*25 , строительство ВЛ-110кВ, строительство головных участков ЛЭП-35кВ и ЛЭП-10кВ)</t>
  </si>
  <si>
    <t>РТП-64 г. Черногорск 2*630 кВА (строительство РТП и головных участков ВЛ-10 кВ)</t>
  </si>
  <si>
    <t>Строительство РТП-10/0.4кВ, 9-й поселок, г.Черногорск</t>
  </si>
  <si>
    <t>Приобретение РТП 10/0,4кВ «Хирургия» и бесхозяйных (муниципальных) ЛЭП 0,4кВ</t>
  </si>
  <si>
    <t>Хакасэнерго</t>
  </si>
  <si>
    <t>ИТОГО -модернизация</t>
  </si>
  <si>
    <t xml:space="preserve">Проектно-сметная документация на замену ПК-2 кот. ГПТУ </t>
  </si>
  <si>
    <t>Замена ПК-2 котельной ГПТУ (приобретение и монтаж КВТС-10 с ТДО и ЗУ</t>
  </si>
  <si>
    <t>Приобретение и монтаж вакуумного деаэратора ДВ-75 на котельной ГПТУ</t>
  </si>
  <si>
    <t>водоснабжение</t>
  </si>
  <si>
    <t>ИТОГО - новое строительство</t>
  </si>
  <si>
    <t>Программное мероприятие</t>
  </si>
  <si>
    <t>6. Перечень мероприятий Программы</t>
  </si>
  <si>
    <t>Победители торгов по размещению заказов для муниципальных нужд</t>
  </si>
  <si>
    <t>Модернизация сетей водопровода Д -300 мм по ул. Калинина (в границах улиц Советская-Линейная)</t>
  </si>
  <si>
    <t>Вынос водовода № 3  Д -500 мм из зоны застройки</t>
  </si>
  <si>
    <t>Приложение № 2</t>
  </si>
  <si>
    <t>2.1</t>
  </si>
  <si>
    <t>2.2</t>
  </si>
  <si>
    <t>2.3</t>
  </si>
  <si>
    <t>2.4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</si>
</sst>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justify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6" fillId="0" borderId="7" xfId="0" applyFont="1" applyBorder="1" applyAlignment="1">
      <alignment horizontal="left" vertical="justify" wrapText="1"/>
    </xf>
    <xf numFmtId="0" fontId="10" fillId="0" borderId="3" xfId="0" applyFont="1" applyFill="1" applyBorder="1" applyAlignment="1">
      <alignment horizontal="center" vertical="justify"/>
    </xf>
    <xf numFmtId="0" fontId="10" fillId="0" borderId="6" xfId="0" applyFont="1" applyFill="1" applyBorder="1" applyAlignment="1">
      <alignment horizontal="center" vertical="justify"/>
    </xf>
    <xf numFmtId="0" fontId="10" fillId="0" borderId="7" xfId="0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28">
      <selection activeCell="C101" sqref="C101"/>
    </sheetView>
  </sheetViews>
  <sheetFormatPr defaultColWidth="9.00390625" defaultRowHeight="12.75"/>
  <cols>
    <col min="1" max="1" width="5.375" style="2" customWidth="1"/>
    <col min="2" max="2" width="52.75390625" style="1" customWidth="1"/>
    <col min="3" max="3" width="10.00390625" style="2" customWidth="1"/>
    <col min="4" max="4" width="10.75390625" style="2" customWidth="1"/>
    <col min="5" max="5" width="9.875" style="5" customWidth="1"/>
    <col min="6" max="9" width="9.875" style="2" customWidth="1"/>
    <col min="10" max="10" width="15.125" style="1" customWidth="1"/>
    <col min="11" max="12" width="9.125" style="1" customWidth="1"/>
  </cols>
  <sheetData>
    <row r="1" spans="1:12" s="8" customFormat="1" ht="15" customHeight="1">
      <c r="A1" s="5"/>
      <c r="B1" s="7"/>
      <c r="C1" s="5"/>
      <c r="D1" s="5"/>
      <c r="E1" s="5"/>
      <c r="F1" s="5"/>
      <c r="G1" s="5"/>
      <c r="H1" s="48" t="s">
        <v>66</v>
      </c>
      <c r="I1" s="48"/>
      <c r="J1" s="48"/>
      <c r="K1" s="7"/>
      <c r="L1" s="7"/>
    </row>
    <row r="2" spans="1:10" s="6" customFormat="1" ht="39" customHeight="1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 customHeight="1">
      <c r="A3" s="46" t="s">
        <v>0</v>
      </c>
      <c r="B3" s="47" t="s">
        <v>61</v>
      </c>
      <c r="C3" s="46" t="s">
        <v>2</v>
      </c>
      <c r="D3" s="46" t="s">
        <v>13</v>
      </c>
      <c r="E3" s="77" t="s">
        <v>3</v>
      </c>
      <c r="F3" s="77"/>
      <c r="G3" s="77"/>
      <c r="H3" s="77"/>
      <c r="I3" s="77"/>
      <c r="J3" s="47" t="s">
        <v>4</v>
      </c>
    </row>
    <row r="4" spans="1:10" ht="33" customHeight="1">
      <c r="A4" s="46"/>
      <c r="B4" s="47"/>
      <c r="C4" s="46"/>
      <c r="D4" s="46"/>
      <c r="E4" s="20">
        <v>2011</v>
      </c>
      <c r="F4" s="23">
        <v>2012</v>
      </c>
      <c r="G4" s="23">
        <v>2013</v>
      </c>
      <c r="H4" s="23">
        <v>2014</v>
      </c>
      <c r="I4" s="20">
        <v>2015</v>
      </c>
      <c r="J4" s="47"/>
    </row>
    <row r="5" spans="1:12" s="4" customFormat="1" ht="15.75">
      <c r="A5" s="15">
        <v>1</v>
      </c>
      <c r="B5" s="11">
        <v>2</v>
      </c>
      <c r="C5" s="15">
        <v>3</v>
      </c>
      <c r="D5" s="15">
        <v>4</v>
      </c>
      <c r="E5" s="22">
        <v>5</v>
      </c>
      <c r="F5" s="15">
        <v>6</v>
      </c>
      <c r="G5" s="15">
        <v>7</v>
      </c>
      <c r="H5" s="15">
        <v>8</v>
      </c>
      <c r="I5" s="13">
        <v>9</v>
      </c>
      <c r="J5" s="13">
        <v>10</v>
      </c>
      <c r="K5" s="9"/>
      <c r="L5" s="3"/>
    </row>
    <row r="6" spans="1:12" s="8" customFormat="1" ht="15" customHeight="1">
      <c r="A6" s="55"/>
      <c r="B6" s="58" t="s">
        <v>21</v>
      </c>
      <c r="C6" s="20" t="s">
        <v>14</v>
      </c>
      <c r="D6" s="29">
        <f>E6+F6+G6+H6+I6</f>
        <v>1725</v>
      </c>
      <c r="E6" s="25">
        <f>E11</f>
        <v>0</v>
      </c>
      <c r="F6" s="25">
        <f>F11</f>
        <v>575</v>
      </c>
      <c r="G6" s="25">
        <f>G11</f>
        <v>575</v>
      </c>
      <c r="H6" s="25">
        <f>H11</f>
        <v>575</v>
      </c>
      <c r="I6" s="25">
        <f>I11</f>
        <v>0</v>
      </c>
      <c r="J6" s="26"/>
      <c r="K6" s="7"/>
      <c r="L6" s="7"/>
    </row>
    <row r="7" spans="1:12" s="8" customFormat="1" ht="30" customHeight="1">
      <c r="A7" s="56"/>
      <c r="B7" s="58"/>
      <c r="C7" s="31" t="s">
        <v>15</v>
      </c>
      <c r="D7" s="29">
        <f>E7+F7+G7+H7+I7</f>
        <v>1057121.3</v>
      </c>
      <c r="E7" s="25">
        <f>E12+E31</f>
        <v>64698</v>
      </c>
      <c r="F7" s="25">
        <f>F12+F31</f>
        <v>160703</v>
      </c>
      <c r="G7" s="25">
        <f>G12+G31</f>
        <v>309495.3</v>
      </c>
      <c r="H7" s="25">
        <f>H12+H31</f>
        <v>288725</v>
      </c>
      <c r="I7" s="25">
        <f>I12+I31</f>
        <v>233500</v>
      </c>
      <c r="J7" s="26"/>
      <c r="K7" s="7"/>
      <c r="L7" s="7"/>
    </row>
    <row r="8" spans="1:10" s="40" customFormat="1" ht="15" customHeight="1">
      <c r="A8" s="57"/>
      <c r="B8" s="58"/>
      <c r="C8" s="20" t="s">
        <v>16</v>
      </c>
      <c r="D8" s="29">
        <f>E8+F8+G8+H8+I8</f>
        <v>1058846.3</v>
      </c>
      <c r="E8" s="29">
        <f>E13+E31</f>
        <v>64698</v>
      </c>
      <c r="F8" s="29">
        <f>F13+F31</f>
        <v>161278</v>
      </c>
      <c r="G8" s="29">
        <f>G13+G31</f>
        <v>310070.3</v>
      </c>
      <c r="H8" s="29">
        <f>H13+H31</f>
        <v>289300</v>
      </c>
      <c r="I8" s="29">
        <f>I13+I31</f>
        <v>233500</v>
      </c>
      <c r="J8" s="39"/>
    </row>
    <row r="9" spans="1:12" s="18" customFormat="1" ht="15.75">
      <c r="A9" s="15"/>
      <c r="B9" s="19" t="s">
        <v>18</v>
      </c>
      <c r="C9" s="15"/>
      <c r="D9" s="15"/>
      <c r="E9" s="22"/>
      <c r="F9" s="15"/>
      <c r="G9" s="15"/>
      <c r="H9" s="15"/>
      <c r="I9" s="13"/>
      <c r="J9" s="13"/>
      <c r="K9" s="10"/>
      <c r="L9" s="10"/>
    </row>
    <row r="10" spans="1:12" s="8" customFormat="1" ht="30" customHeight="1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7"/>
      <c r="L10" s="7"/>
    </row>
    <row r="11" spans="1:12" s="8" customFormat="1" ht="15" customHeight="1">
      <c r="A11" s="62" t="s">
        <v>60</v>
      </c>
      <c r="B11" s="63"/>
      <c r="C11" s="20" t="s">
        <v>14</v>
      </c>
      <c r="D11" s="29">
        <f>E11+F11+G11+H11+I11</f>
        <v>1725</v>
      </c>
      <c r="E11" s="25">
        <f>E15</f>
        <v>0</v>
      </c>
      <c r="F11" s="25">
        <f>F15</f>
        <v>575</v>
      </c>
      <c r="G11" s="25">
        <f>G15</f>
        <v>575</v>
      </c>
      <c r="H11" s="25">
        <f>H15</f>
        <v>575</v>
      </c>
      <c r="I11" s="25">
        <f>I15</f>
        <v>0</v>
      </c>
      <c r="J11" s="26"/>
      <c r="K11" s="7"/>
      <c r="L11" s="7"/>
    </row>
    <row r="12" spans="1:12" s="8" customFormat="1" ht="30.75" customHeight="1">
      <c r="A12" s="64"/>
      <c r="B12" s="65"/>
      <c r="C12" s="31" t="s">
        <v>15</v>
      </c>
      <c r="D12" s="29">
        <f>E12+F12+G12+H12+I12</f>
        <v>183759</v>
      </c>
      <c r="E12" s="25">
        <f>E16+E24</f>
        <v>11950</v>
      </c>
      <c r="F12" s="25">
        <f>F16+F24</f>
        <v>77793</v>
      </c>
      <c r="G12" s="25">
        <f>G16+G24</f>
        <v>43091</v>
      </c>
      <c r="H12" s="25">
        <f>H16+H24</f>
        <v>15925</v>
      </c>
      <c r="I12" s="25">
        <f>I16+I24</f>
        <v>35000</v>
      </c>
      <c r="J12" s="26"/>
      <c r="K12" s="7"/>
      <c r="L12" s="7"/>
    </row>
    <row r="13" spans="1:12" s="8" customFormat="1" ht="15" customHeight="1">
      <c r="A13" s="66"/>
      <c r="B13" s="67"/>
      <c r="C13" s="19" t="s">
        <v>16</v>
      </c>
      <c r="D13" s="29">
        <f>E13+F13+G13+H13+I13</f>
        <v>185484</v>
      </c>
      <c r="E13" s="25">
        <f>SUM(E11:E12)</f>
        <v>11950</v>
      </c>
      <c r="F13" s="25">
        <f>SUM(F11:F12)</f>
        <v>78368</v>
      </c>
      <c r="G13" s="25">
        <f>SUM(G11:G12)</f>
        <v>43666</v>
      </c>
      <c r="H13" s="25">
        <f>SUM(H11:H12)</f>
        <v>16500</v>
      </c>
      <c r="I13" s="25">
        <f>SUM(I11:I12)</f>
        <v>35000</v>
      </c>
      <c r="J13" s="26"/>
      <c r="K13" s="7"/>
      <c r="L13" s="7"/>
    </row>
    <row r="14" spans="1:12" s="8" customFormat="1" ht="15" customHeight="1">
      <c r="A14" s="30"/>
      <c r="B14" s="19" t="s">
        <v>18</v>
      </c>
      <c r="C14" s="19"/>
      <c r="D14" s="29"/>
      <c r="E14" s="25"/>
      <c r="F14" s="25"/>
      <c r="G14" s="25"/>
      <c r="H14" s="25"/>
      <c r="I14" s="25"/>
      <c r="J14" s="26"/>
      <c r="K14" s="7"/>
      <c r="L14" s="7"/>
    </row>
    <row r="15" spans="1:12" s="8" customFormat="1" ht="15" customHeight="1">
      <c r="A15" s="49" t="s">
        <v>22</v>
      </c>
      <c r="B15" s="52" t="s">
        <v>19</v>
      </c>
      <c r="C15" s="20" t="s">
        <v>14</v>
      </c>
      <c r="D15" s="29">
        <f>E15+F15+G15+H15+I15</f>
        <v>1725</v>
      </c>
      <c r="E15" s="25">
        <f>E19</f>
        <v>0</v>
      </c>
      <c r="F15" s="25">
        <f>F19</f>
        <v>575</v>
      </c>
      <c r="G15" s="25">
        <f>G19</f>
        <v>575</v>
      </c>
      <c r="H15" s="25">
        <f>H19</f>
        <v>575</v>
      </c>
      <c r="I15" s="25">
        <f>I19</f>
        <v>0</v>
      </c>
      <c r="J15" s="26"/>
      <c r="K15" s="7"/>
      <c r="L15" s="7"/>
    </row>
    <row r="16" spans="1:12" s="8" customFormat="1" ht="30" customHeight="1">
      <c r="A16" s="50"/>
      <c r="B16" s="53"/>
      <c r="C16" s="31" t="s">
        <v>15</v>
      </c>
      <c r="D16" s="29">
        <f>E16+F16+G16+H16+I16</f>
        <v>116552</v>
      </c>
      <c r="E16" s="25">
        <f>E20+E22+E23</f>
        <v>1250</v>
      </c>
      <c r="F16" s="25">
        <f>F20+F22+F23</f>
        <v>51400</v>
      </c>
      <c r="G16" s="25">
        <f>G20+G22+G23</f>
        <v>42977</v>
      </c>
      <c r="H16" s="25">
        <f>H20+H22+H23</f>
        <v>15925</v>
      </c>
      <c r="I16" s="25">
        <f>I20+I22+I23</f>
        <v>5000</v>
      </c>
      <c r="J16" s="26"/>
      <c r="K16" s="7"/>
      <c r="L16" s="7"/>
    </row>
    <row r="17" spans="1:12" s="8" customFormat="1" ht="15" customHeight="1">
      <c r="A17" s="51"/>
      <c r="B17" s="54"/>
      <c r="C17" s="19" t="s">
        <v>16</v>
      </c>
      <c r="D17" s="29">
        <f>E17+F17+G17+H17+I17</f>
        <v>118277</v>
      </c>
      <c r="E17" s="25">
        <f>SUM(E15:E16)</f>
        <v>1250</v>
      </c>
      <c r="F17" s="25">
        <f>SUM(F15:F16)</f>
        <v>51975</v>
      </c>
      <c r="G17" s="25">
        <f>SUM(G15:G16)</f>
        <v>43552</v>
      </c>
      <c r="H17" s="25">
        <f>SUM(H15:H16)</f>
        <v>16500</v>
      </c>
      <c r="I17" s="25">
        <f>SUM(I15:I16)</f>
        <v>5000</v>
      </c>
      <c r="J17" s="26"/>
      <c r="K17" s="7"/>
      <c r="L17" s="7"/>
    </row>
    <row r="18" spans="1:12" s="8" customFormat="1" ht="15" customHeight="1">
      <c r="A18" s="25"/>
      <c r="B18" s="19" t="s">
        <v>18</v>
      </c>
      <c r="C18" s="25"/>
      <c r="D18" s="25"/>
      <c r="E18" s="25"/>
      <c r="F18" s="25"/>
      <c r="G18" s="25"/>
      <c r="H18" s="25"/>
      <c r="I18" s="25"/>
      <c r="J18" s="26"/>
      <c r="K18" s="7"/>
      <c r="L18" s="7"/>
    </row>
    <row r="19" spans="1:12" s="8" customFormat="1" ht="16.5" customHeight="1">
      <c r="A19" s="68">
        <v>1</v>
      </c>
      <c r="B19" s="71" t="s">
        <v>5</v>
      </c>
      <c r="C19" s="19" t="s">
        <v>14</v>
      </c>
      <c r="D19" s="19">
        <f>E19+F19+G19+H19+I19</f>
        <v>1725</v>
      </c>
      <c r="E19" s="25"/>
      <c r="F19" s="25">
        <v>575</v>
      </c>
      <c r="G19" s="25">
        <v>575</v>
      </c>
      <c r="H19" s="25">
        <v>575</v>
      </c>
      <c r="I19" s="25"/>
      <c r="J19" s="74" t="s">
        <v>63</v>
      </c>
      <c r="K19" s="7"/>
      <c r="L19" s="7"/>
    </row>
    <row r="20" spans="1:12" s="8" customFormat="1" ht="30" customHeight="1">
      <c r="A20" s="69"/>
      <c r="B20" s="72"/>
      <c r="C20" s="31" t="s">
        <v>15</v>
      </c>
      <c r="D20" s="19">
        <f>E20+F20+G20+H20+I20</f>
        <v>32775</v>
      </c>
      <c r="E20" s="25"/>
      <c r="F20" s="25">
        <v>10925</v>
      </c>
      <c r="G20" s="25">
        <v>10925</v>
      </c>
      <c r="H20" s="25">
        <v>10925</v>
      </c>
      <c r="I20" s="25"/>
      <c r="J20" s="75"/>
      <c r="K20" s="7"/>
      <c r="L20" s="7"/>
    </row>
    <row r="21" spans="1:10" ht="30" customHeight="1">
      <c r="A21" s="70"/>
      <c r="B21" s="73"/>
      <c r="C21" s="19" t="s">
        <v>16</v>
      </c>
      <c r="D21" s="19">
        <f>E21+F21+G21+H21+I21</f>
        <v>34500</v>
      </c>
      <c r="E21" s="19"/>
      <c r="F21" s="19">
        <f>SUM(F19:F20)</f>
        <v>11500</v>
      </c>
      <c r="G21" s="19">
        <f>SUM(G19:G20)</f>
        <v>11500</v>
      </c>
      <c r="H21" s="19">
        <f>SUM(H19:H20)</f>
        <v>11500</v>
      </c>
      <c r="I21" s="19"/>
      <c r="J21" s="76"/>
    </row>
    <row r="22" spans="1:10" ht="66.75" customHeight="1">
      <c r="A22" s="19">
        <v>2</v>
      </c>
      <c r="B22" s="12" t="s">
        <v>6</v>
      </c>
      <c r="C22" s="31" t="s">
        <v>15</v>
      </c>
      <c r="D22" s="19">
        <f>E22+F22+G22+H22+I22</f>
        <v>43777</v>
      </c>
      <c r="E22" s="19">
        <v>1250</v>
      </c>
      <c r="F22" s="19">
        <v>20475</v>
      </c>
      <c r="G22" s="19">
        <v>22052</v>
      </c>
      <c r="H22" s="19"/>
      <c r="I22" s="19"/>
      <c r="J22" s="19" t="s">
        <v>28</v>
      </c>
    </row>
    <row r="23" spans="1:10" ht="90.75" customHeight="1">
      <c r="A23" s="19">
        <v>3</v>
      </c>
      <c r="B23" s="14" t="s">
        <v>1</v>
      </c>
      <c r="C23" s="31" t="s">
        <v>15</v>
      </c>
      <c r="D23" s="19">
        <f>E23+F23+G23+H23+I23</f>
        <v>40000</v>
      </c>
      <c r="E23" s="19"/>
      <c r="F23" s="19">
        <v>20000</v>
      </c>
      <c r="G23" s="19">
        <v>10000</v>
      </c>
      <c r="H23" s="19">
        <v>5000</v>
      </c>
      <c r="I23" s="19">
        <v>5000</v>
      </c>
      <c r="J23" s="19" t="s">
        <v>28</v>
      </c>
    </row>
    <row r="24" spans="1:10" ht="32.25" customHeight="1">
      <c r="A24" s="33" t="s">
        <v>23</v>
      </c>
      <c r="B24" s="35" t="s">
        <v>31</v>
      </c>
      <c r="C24" s="31" t="s">
        <v>15</v>
      </c>
      <c r="D24" s="20">
        <f>E24+F24+G24+H24+I24</f>
        <v>67207</v>
      </c>
      <c r="E24" s="19">
        <f>E26+E27+E28</f>
        <v>10700</v>
      </c>
      <c r="F24" s="19">
        <f>F26+F27+F28</f>
        <v>26393</v>
      </c>
      <c r="G24" s="19">
        <f>G26+G27+G28</f>
        <v>114</v>
      </c>
      <c r="H24" s="19"/>
      <c r="I24" s="19">
        <f>I26+I27+I28</f>
        <v>30000</v>
      </c>
      <c r="J24" s="22"/>
    </row>
    <row r="25" spans="1:10" ht="15.75">
      <c r="A25" s="21"/>
      <c r="B25" s="37" t="s">
        <v>18</v>
      </c>
      <c r="C25" s="25"/>
      <c r="D25" s="19"/>
      <c r="E25" s="19"/>
      <c r="F25" s="19"/>
      <c r="G25" s="19"/>
      <c r="H25" s="19"/>
      <c r="I25" s="19"/>
      <c r="J25" s="22"/>
    </row>
    <row r="26" spans="1:10" ht="32.25" customHeight="1">
      <c r="A26" s="11">
        <v>1</v>
      </c>
      <c r="B26" s="12" t="s">
        <v>51</v>
      </c>
      <c r="C26" s="31" t="s">
        <v>15</v>
      </c>
      <c r="D26" s="19">
        <v>26393</v>
      </c>
      <c r="E26" s="19"/>
      <c r="F26" s="19">
        <v>26393</v>
      </c>
      <c r="G26" s="19"/>
      <c r="H26" s="19"/>
      <c r="I26" s="19"/>
      <c r="J26" s="19" t="s">
        <v>54</v>
      </c>
    </row>
    <row r="27" spans="1:10" ht="34.5" customHeight="1">
      <c r="A27" s="11">
        <v>2</v>
      </c>
      <c r="B27" s="12" t="s">
        <v>52</v>
      </c>
      <c r="C27" s="31" t="s">
        <v>15</v>
      </c>
      <c r="D27" s="19">
        <v>30000</v>
      </c>
      <c r="E27" s="19"/>
      <c r="F27" s="19"/>
      <c r="G27" s="19"/>
      <c r="H27" s="19"/>
      <c r="I27" s="19">
        <v>30000</v>
      </c>
      <c r="J27" s="19" t="s">
        <v>54</v>
      </c>
    </row>
    <row r="28" spans="1:10" ht="31.5" customHeight="1">
      <c r="A28" s="11">
        <v>3</v>
      </c>
      <c r="B28" s="12" t="s">
        <v>53</v>
      </c>
      <c r="C28" s="31" t="s">
        <v>15</v>
      </c>
      <c r="D28" s="19">
        <v>10814</v>
      </c>
      <c r="E28" s="19">
        <v>10700</v>
      </c>
      <c r="F28" s="19"/>
      <c r="G28" s="19">
        <v>114</v>
      </c>
      <c r="H28" s="19"/>
      <c r="I28" s="19"/>
      <c r="J28" s="19" t="s">
        <v>54</v>
      </c>
    </row>
    <row r="29" spans="1:10" ht="15.75">
      <c r="A29" s="21"/>
      <c r="B29" s="12"/>
      <c r="C29" s="19"/>
      <c r="D29" s="19"/>
      <c r="E29" s="19"/>
      <c r="F29" s="19"/>
      <c r="G29" s="19"/>
      <c r="H29" s="19"/>
      <c r="I29" s="19"/>
      <c r="J29" s="22"/>
    </row>
    <row r="30" spans="1:12" s="8" customFormat="1" ht="30" customHeight="1">
      <c r="A30" s="59" t="s">
        <v>26</v>
      </c>
      <c r="B30" s="60"/>
      <c r="C30" s="60"/>
      <c r="D30" s="60"/>
      <c r="E30" s="60"/>
      <c r="F30" s="60"/>
      <c r="G30" s="60"/>
      <c r="H30" s="60"/>
      <c r="I30" s="60"/>
      <c r="J30" s="61"/>
      <c r="K30" s="7"/>
      <c r="L30" s="7"/>
    </row>
    <row r="31" spans="1:12" s="8" customFormat="1" ht="29.25" customHeight="1">
      <c r="A31" s="62" t="s">
        <v>55</v>
      </c>
      <c r="B31" s="63"/>
      <c r="C31" s="31" t="s">
        <v>15</v>
      </c>
      <c r="D31" s="20">
        <f>E31+F31+G31+H31+I31</f>
        <v>873362.3</v>
      </c>
      <c r="E31" s="19">
        <f>E33+E44+E48+E51</f>
        <v>52748</v>
      </c>
      <c r="F31" s="19">
        <f>F33+F44+F48+F51</f>
        <v>82910</v>
      </c>
      <c r="G31" s="19">
        <f>G33+G44+G48+G51</f>
        <v>266404.3</v>
      </c>
      <c r="H31" s="19">
        <f>H33+H44+H48+H51</f>
        <v>272800</v>
      </c>
      <c r="I31" s="19">
        <f>I33+I44+I48+I51</f>
        <v>198500</v>
      </c>
      <c r="J31" s="26"/>
      <c r="K31" s="7"/>
      <c r="L31" s="7"/>
    </row>
    <row r="32" spans="1:2" ht="15.75">
      <c r="A32" s="44"/>
      <c r="B32" s="37" t="s">
        <v>18</v>
      </c>
    </row>
    <row r="33" spans="1:12" s="8" customFormat="1" ht="30" customHeight="1">
      <c r="A33" s="36" t="s">
        <v>22</v>
      </c>
      <c r="B33" s="34" t="s">
        <v>19</v>
      </c>
      <c r="C33" s="31" t="s">
        <v>15</v>
      </c>
      <c r="D33" s="20">
        <f>E33+F33+G33+H33+I33</f>
        <v>75334.3</v>
      </c>
      <c r="E33" s="19">
        <f>E35+E36+E41+E42+E43</f>
        <v>18018</v>
      </c>
      <c r="F33" s="19">
        <f>F35+F36+F41+F42+F43</f>
        <v>26564</v>
      </c>
      <c r="G33" s="19">
        <f>G35+G36+G41+G42+G43</f>
        <v>30752.3</v>
      </c>
      <c r="H33" s="19">
        <f>H35+H36+H41+H42+H43</f>
        <v>0</v>
      </c>
      <c r="I33" s="19">
        <f>I35+I36+I41+I42+I43</f>
        <v>0</v>
      </c>
      <c r="J33" s="26"/>
      <c r="K33" s="7"/>
      <c r="L33" s="7"/>
    </row>
    <row r="34" spans="1:12" s="8" customFormat="1" ht="15" customHeight="1">
      <c r="A34" s="25"/>
      <c r="B34" s="37" t="s">
        <v>18</v>
      </c>
      <c r="C34" s="25"/>
      <c r="D34" s="25"/>
      <c r="E34" s="25"/>
      <c r="F34" s="25"/>
      <c r="G34" s="25"/>
      <c r="H34" s="25"/>
      <c r="I34" s="25"/>
      <c r="J34" s="26"/>
      <c r="K34" s="7"/>
      <c r="L34" s="7"/>
    </row>
    <row r="35" spans="1:10" ht="36.75" customHeight="1">
      <c r="A35" s="19">
        <v>1</v>
      </c>
      <c r="B35" s="12" t="s">
        <v>12</v>
      </c>
      <c r="C35" s="31" t="s">
        <v>15</v>
      </c>
      <c r="D35" s="19">
        <f>E35+F35+G35+H35+I35</f>
        <v>19062</v>
      </c>
      <c r="E35" s="19">
        <v>4914</v>
      </c>
      <c r="F35" s="19">
        <v>8940</v>
      </c>
      <c r="G35" s="19">
        <v>5208</v>
      </c>
      <c r="H35" s="19"/>
      <c r="I35" s="19"/>
      <c r="J35" s="19" t="s">
        <v>28</v>
      </c>
    </row>
    <row r="36" spans="1:12" s="18" customFormat="1" ht="33" customHeight="1">
      <c r="A36" s="19">
        <v>2</v>
      </c>
      <c r="B36" s="12" t="s">
        <v>7</v>
      </c>
      <c r="C36" s="31" t="s">
        <v>15</v>
      </c>
      <c r="D36" s="19">
        <f>E36+F36+G36+H36+I36</f>
        <v>40467.3</v>
      </c>
      <c r="E36" s="19">
        <f>E37+E38+E39+E40</f>
        <v>13104</v>
      </c>
      <c r="F36" s="19">
        <f>F37+F38+F39+F40</f>
        <v>12599</v>
      </c>
      <c r="G36" s="19">
        <f>G37+G38+G39+G40</f>
        <v>14764.3</v>
      </c>
      <c r="H36" s="19">
        <f>H37+H38+H39+H40</f>
        <v>0</v>
      </c>
      <c r="I36" s="19">
        <f>I37+I38+I39+I40</f>
        <v>0</v>
      </c>
      <c r="J36" s="19" t="s">
        <v>28</v>
      </c>
      <c r="K36" s="10"/>
      <c r="L36" s="10"/>
    </row>
    <row r="37" spans="1:12" s="18" customFormat="1" ht="29.25" customHeight="1">
      <c r="A37" s="27" t="s">
        <v>67</v>
      </c>
      <c r="B37" s="38" t="s">
        <v>8</v>
      </c>
      <c r="C37" s="31" t="s">
        <v>15</v>
      </c>
      <c r="D37" s="19">
        <f>E37+F37+G37+H37+I37</f>
        <v>24267</v>
      </c>
      <c r="E37" s="19">
        <v>5460</v>
      </c>
      <c r="F37" s="19">
        <v>7831</v>
      </c>
      <c r="G37" s="19">
        <v>10976</v>
      </c>
      <c r="H37" s="15"/>
      <c r="I37" s="13"/>
      <c r="J37" s="19" t="s">
        <v>28</v>
      </c>
      <c r="K37" s="10"/>
      <c r="L37" s="10"/>
    </row>
    <row r="38" spans="1:12" s="18" customFormat="1" ht="31.5" customHeight="1">
      <c r="A38" s="27" t="s">
        <v>68</v>
      </c>
      <c r="B38" s="12" t="s">
        <v>9</v>
      </c>
      <c r="C38" s="31" t="s">
        <v>15</v>
      </c>
      <c r="D38" s="19">
        <f>E38+F38+G38+H38+I38</f>
        <v>9952</v>
      </c>
      <c r="E38" s="19">
        <v>4368</v>
      </c>
      <c r="F38" s="19">
        <v>2980</v>
      </c>
      <c r="G38" s="19">
        <v>2604</v>
      </c>
      <c r="H38" s="15"/>
      <c r="I38" s="13"/>
      <c r="J38" s="19" t="s">
        <v>28</v>
      </c>
      <c r="K38" s="10"/>
      <c r="L38" s="10"/>
    </row>
    <row r="39" spans="1:12" s="18" customFormat="1" ht="33.75" customHeight="1">
      <c r="A39" s="27" t="s">
        <v>69</v>
      </c>
      <c r="B39" s="12" t="s">
        <v>10</v>
      </c>
      <c r="C39" s="31" t="s">
        <v>15</v>
      </c>
      <c r="D39" s="19">
        <f>E39+F39+G39+H39+I39</f>
        <v>3426</v>
      </c>
      <c r="E39" s="19">
        <v>1638</v>
      </c>
      <c r="F39" s="19">
        <v>1788</v>
      </c>
      <c r="G39" s="19"/>
      <c r="H39" s="15"/>
      <c r="I39" s="13"/>
      <c r="J39" s="19" t="s">
        <v>28</v>
      </c>
      <c r="K39" s="10"/>
      <c r="L39" s="10"/>
    </row>
    <row r="40" spans="1:12" s="18" customFormat="1" ht="29.25" customHeight="1">
      <c r="A40" s="27" t="s">
        <v>70</v>
      </c>
      <c r="B40" s="12" t="s">
        <v>11</v>
      </c>
      <c r="C40" s="31" t="s">
        <v>15</v>
      </c>
      <c r="D40" s="19">
        <f>E40+F40+G40+H40+I40</f>
        <v>2822.3</v>
      </c>
      <c r="E40" s="19">
        <v>1638</v>
      </c>
      <c r="F40" s="19"/>
      <c r="G40" s="19">
        <v>1184.3</v>
      </c>
      <c r="H40" s="15"/>
      <c r="I40" s="13"/>
      <c r="J40" s="19" t="s">
        <v>28</v>
      </c>
      <c r="K40" s="10"/>
      <c r="L40" s="10"/>
    </row>
    <row r="41" spans="1:10" ht="33" customHeight="1">
      <c r="A41" s="19">
        <v>3</v>
      </c>
      <c r="B41" s="12" t="s">
        <v>56</v>
      </c>
      <c r="C41" s="31" t="s">
        <v>15</v>
      </c>
      <c r="D41" s="19">
        <f>E41+F41+G41+H41+I41</f>
        <v>5025</v>
      </c>
      <c r="E41" s="19"/>
      <c r="F41" s="19">
        <v>5025</v>
      </c>
      <c r="G41" s="19"/>
      <c r="H41" s="19"/>
      <c r="I41" s="19"/>
      <c r="J41" s="19" t="s">
        <v>27</v>
      </c>
    </row>
    <row r="42" spans="1:10" ht="37.5" customHeight="1">
      <c r="A42" s="19">
        <v>4</v>
      </c>
      <c r="B42" s="12" t="s">
        <v>57</v>
      </c>
      <c r="C42" s="31" t="s">
        <v>15</v>
      </c>
      <c r="D42" s="19">
        <f>E42+F42+G42+H42+I42</f>
        <v>9880</v>
      </c>
      <c r="E42" s="19"/>
      <c r="F42" s="19"/>
      <c r="G42" s="19">
        <v>9880</v>
      </c>
      <c r="H42" s="19"/>
      <c r="I42" s="19"/>
      <c r="J42" s="19" t="s">
        <v>27</v>
      </c>
    </row>
    <row r="43" spans="1:10" ht="35.25" customHeight="1">
      <c r="A43" s="19">
        <v>5</v>
      </c>
      <c r="B43" s="12" t="s">
        <v>58</v>
      </c>
      <c r="C43" s="31" t="s">
        <v>15</v>
      </c>
      <c r="D43" s="19">
        <f>E43+F43+G43+H43+I43</f>
        <v>900</v>
      </c>
      <c r="E43" s="19"/>
      <c r="F43" s="19"/>
      <c r="G43" s="19">
        <v>900</v>
      </c>
      <c r="H43" s="19"/>
      <c r="I43" s="19"/>
      <c r="J43" s="19" t="s">
        <v>27</v>
      </c>
    </row>
    <row r="44" spans="1:12" s="8" customFormat="1" ht="30.75" customHeight="1">
      <c r="A44" s="33" t="s">
        <v>23</v>
      </c>
      <c r="B44" s="34" t="s">
        <v>59</v>
      </c>
      <c r="C44" s="31" t="s">
        <v>15</v>
      </c>
      <c r="D44" s="20">
        <f>E44+F44+G44+H44+I44</f>
        <v>82000</v>
      </c>
      <c r="E44" s="19">
        <f>E46+E47</f>
        <v>0</v>
      </c>
      <c r="F44" s="19">
        <f>F46+F47</f>
        <v>2000</v>
      </c>
      <c r="G44" s="19">
        <f>G46+G47</f>
        <v>10000</v>
      </c>
      <c r="H44" s="19">
        <f>H46+H47</f>
        <v>25000</v>
      </c>
      <c r="I44" s="19">
        <f>I46+I47</f>
        <v>45000</v>
      </c>
      <c r="J44" s="26"/>
      <c r="K44" s="7"/>
      <c r="L44" s="7"/>
    </row>
    <row r="45" spans="1:12" s="8" customFormat="1" ht="15" customHeight="1">
      <c r="A45" s="25"/>
      <c r="B45" s="37" t="s">
        <v>18</v>
      </c>
      <c r="C45" s="25"/>
      <c r="D45" s="25"/>
      <c r="E45" s="25"/>
      <c r="F45" s="25"/>
      <c r="G45" s="25"/>
      <c r="H45" s="25"/>
      <c r="I45" s="25"/>
      <c r="J45" s="26"/>
      <c r="K45" s="7"/>
      <c r="L45" s="7"/>
    </row>
    <row r="46" spans="1:10" ht="79.5" customHeight="1">
      <c r="A46" s="11">
        <v>1</v>
      </c>
      <c r="B46" s="12" t="s">
        <v>64</v>
      </c>
      <c r="C46" s="31" t="s">
        <v>15</v>
      </c>
      <c r="D46" s="19">
        <f>E46+F46+G46+H46+I46</f>
        <v>12000</v>
      </c>
      <c r="E46" s="19"/>
      <c r="F46" s="19">
        <v>2000</v>
      </c>
      <c r="G46" s="19">
        <v>10000</v>
      </c>
      <c r="H46" s="19"/>
      <c r="I46" s="19"/>
      <c r="J46" s="32" t="s">
        <v>63</v>
      </c>
    </row>
    <row r="47" spans="1:10" ht="30.75" customHeight="1">
      <c r="A47" s="11">
        <v>2</v>
      </c>
      <c r="B47" s="19" t="s">
        <v>65</v>
      </c>
      <c r="C47" s="31" t="s">
        <v>15</v>
      </c>
      <c r="D47" s="19">
        <f>E47+F47+G47+H47+I47</f>
        <v>70000</v>
      </c>
      <c r="E47" s="19"/>
      <c r="F47" s="19"/>
      <c r="G47" s="19"/>
      <c r="H47" s="19">
        <v>25000</v>
      </c>
      <c r="I47" s="19">
        <v>45000</v>
      </c>
      <c r="J47" s="22" t="s">
        <v>29</v>
      </c>
    </row>
    <row r="48" spans="1:12" s="8" customFormat="1" ht="29.25" customHeight="1">
      <c r="A48" s="33" t="s">
        <v>24</v>
      </c>
      <c r="B48" s="34" t="s">
        <v>20</v>
      </c>
      <c r="C48" s="31" t="s">
        <v>15</v>
      </c>
      <c r="D48" s="20">
        <f>E48+F48+G48+H48+I48</f>
        <v>180000</v>
      </c>
      <c r="E48" s="19">
        <f>E50</f>
        <v>0</v>
      </c>
      <c r="F48" s="19">
        <f>F50</f>
        <v>0</v>
      </c>
      <c r="G48" s="19">
        <f>G50</f>
        <v>80000</v>
      </c>
      <c r="H48" s="19">
        <f>H50</f>
        <v>50000</v>
      </c>
      <c r="I48" s="19">
        <f>I50</f>
        <v>50000</v>
      </c>
      <c r="J48" s="26"/>
      <c r="K48" s="7"/>
      <c r="L48" s="7"/>
    </row>
    <row r="49" spans="1:12" s="8" customFormat="1" ht="15" customHeight="1">
      <c r="A49" s="25"/>
      <c r="B49" s="37" t="s">
        <v>18</v>
      </c>
      <c r="C49" s="25"/>
      <c r="D49" s="25"/>
      <c r="E49" s="25"/>
      <c r="F49" s="25"/>
      <c r="G49" s="25"/>
      <c r="H49" s="25"/>
      <c r="I49" s="25"/>
      <c r="J49" s="26"/>
      <c r="K49" s="7"/>
      <c r="L49" s="7"/>
    </row>
    <row r="50" spans="1:10" ht="47.25">
      <c r="A50" s="11">
        <v>1</v>
      </c>
      <c r="B50" s="12" t="s">
        <v>17</v>
      </c>
      <c r="C50" s="31" t="s">
        <v>15</v>
      </c>
      <c r="D50" s="19">
        <f>E50+F50+G50+H50+I50</f>
        <v>180000</v>
      </c>
      <c r="E50" s="19"/>
      <c r="F50" s="19"/>
      <c r="G50" s="19">
        <v>80000</v>
      </c>
      <c r="H50" s="19">
        <v>50000</v>
      </c>
      <c r="I50" s="19">
        <v>50000</v>
      </c>
      <c r="J50" s="22" t="s">
        <v>29</v>
      </c>
    </row>
    <row r="51" spans="1:10" ht="30.75" customHeight="1">
      <c r="A51" s="33" t="s">
        <v>30</v>
      </c>
      <c r="B51" s="34" t="s">
        <v>31</v>
      </c>
      <c r="C51" s="31" t="s">
        <v>15</v>
      </c>
      <c r="D51" s="20">
        <f>E51+F51+G51+H51+I51</f>
        <v>536028</v>
      </c>
      <c r="E51" s="19">
        <f>E53+E54+E55+E56+E57+E58+E59+E60+E61+E62+E63+E64+E65+E66+E67+E68+E69+E70+E71</f>
        <v>34730</v>
      </c>
      <c r="F51" s="19">
        <f>F53+F54+F55+F56+F57+F58+F59+F60+F61+F62+F63+F64+F65+F66+F67+F68+F69+F70+F71</f>
        <v>54346</v>
      </c>
      <c r="G51" s="19">
        <f>G53+G54+G55+G56+G57+G58+G59+G60+G61+G62+G63+G64+G65+G66+G67+G68+G69+G70+G71</f>
        <v>145652</v>
      </c>
      <c r="H51" s="19">
        <f>H53+H54+H55+H56+H57+H58+H59+H60+H61+H62+H63+H64+H65+H66+H67+H68+H69+H70+H71</f>
        <v>197800</v>
      </c>
      <c r="I51" s="19">
        <f>I53+I54+I55+I56+I57+I58+I59+I60+I61+I62+I63+I64+I65+I66+I67+I68+I69+I70+I71</f>
        <v>103500</v>
      </c>
      <c r="J51" s="22"/>
    </row>
    <row r="52" spans="1:10" ht="15.75">
      <c r="A52" s="21"/>
      <c r="B52" s="37" t="s">
        <v>18</v>
      </c>
      <c r="C52" s="25"/>
      <c r="D52" s="19"/>
      <c r="E52" s="19"/>
      <c r="F52" s="19"/>
      <c r="G52" s="19"/>
      <c r="H52" s="19"/>
      <c r="I52" s="19"/>
      <c r="J52" s="22"/>
    </row>
    <row r="53" spans="1:10" ht="30.75" customHeight="1">
      <c r="A53" s="11">
        <v>1</v>
      </c>
      <c r="B53" s="12" t="s">
        <v>32</v>
      </c>
      <c r="C53" s="31" t="s">
        <v>15</v>
      </c>
      <c r="D53" s="19">
        <v>6949</v>
      </c>
      <c r="E53" s="19"/>
      <c r="F53" s="19"/>
      <c r="G53" s="19">
        <v>6949</v>
      </c>
      <c r="H53" s="19"/>
      <c r="I53" s="19"/>
      <c r="J53" s="19" t="s">
        <v>54</v>
      </c>
    </row>
    <row r="54" spans="1:10" ht="31.5" customHeight="1">
      <c r="A54" s="11">
        <v>2</v>
      </c>
      <c r="B54" s="12" t="s">
        <v>33</v>
      </c>
      <c r="C54" s="31" t="s">
        <v>15</v>
      </c>
      <c r="D54" s="19">
        <v>6949</v>
      </c>
      <c r="E54" s="19"/>
      <c r="F54" s="19"/>
      <c r="G54" s="19">
        <v>6949</v>
      </c>
      <c r="H54" s="19"/>
      <c r="I54" s="19"/>
      <c r="J54" s="19" t="s">
        <v>54</v>
      </c>
    </row>
    <row r="55" spans="1:10" ht="51" customHeight="1">
      <c r="A55" s="11">
        <v>3</v>
      </c>
      <c r="B55" s="12" t="s">
        <v>34</v>
      </c>
      <c r="C55" s="31" t="s">
        <v>15</v>
      </c>
      <c r="D55" s="19">
        <v>3500</v>
      </c>
      <c r="E55" s="19"/>
      <c r="F55" s="19"/>
      <c r="G55" s="19"/>
      <c r="H55" s="19"/>
      <c r="I55" s="19">
        <v>3500</v>
      </c>
      <c r="J55" s="19" t="s">
        <v>54</v>
      </c>
    </row>
    <row r="56" spans="1:10" ht="31.5" customHeight="1">
      <c r="A56" s="11">
        <v>4</v>
      </c>
      <c r="B56" s="12" t="s">
        <v>35</v>
      </c>
      <c r="C56" s="31" t="s">
        <v>15</v>
      </c>
      <c r="D56" s="19">
        <v>24000</v>
      </c>
      <c r="E56" s="19">
        <v>20000</v>
      </c>
      <c r="F56" s="19">
        <v>4000</v>
      </c>
      <c r="G56" s="19"/>
      <c r="H56" s="19"/>
      <c r="I56" s="19"/>
      <c r="J56" s="19" t="s">
        <v>54</v>
      </c>
    </row>
    <row r="57" spans="1:10" ht="66" customHeight="1">
      <c r="A57" s="11">
        <v>5</v>
      </c>
      <c r="B57" s="12" t="s">
        <v>36</v>
      </c>
      <c r="C57" s="31" t="s">
        <v>15</v>
      </c>
      <c r="D57" s="19">
        <v>47000</v>
      </c>
      <c r="E57" s="19"/>
      <c r="F57" s="19"/>
      <c r="G57" s="19"/>
      <c r="H57" s="19">
        <v>47000</v>
      </c>
      <c r="I57" s="19"/>
      <c r="J57" s="19" t="s">
        <v>54</v>
      </c>
    </row>
    <row r="58" spans="1:10" ht="31.5" customHeight="1">
      <c r="A58" s="11">
        <v>6</v>
      </c>
      <c r="B58" s="12" t="s">
        <v>37</v>
      </c>
      <c r="C58" s="31" t="s">
        <v>15</v>
      </c>
      <c r="D58" s="19">
        <v>36800</v>
      </c>
      <c r="E58" s="19"/>
      <c r="F58" s="19"/>
      <c r="G58" s="19"/>
      <c r="H58" s="19">
        <v>36800</v>
      </c>
      <c r="I58" s="19"/>
      <c r="J58" s="19" t="s">
        <v>54</v>
      </c>
    </row>
    <row r="59" spans="1:10" ht="30" customHeight="1">
      <c r="A59" s="11">
        <v>7</v>
      </c>
      <c r="B59" s="12" t="s">
        <v>38</v>
      </c>
      <c r="C59" s="31" t="s">
        <v>15</v>
      </c>
      <c r="D59" s="19">
        <v>300</v>
      </c>
      <c r="E59" s="19"/>
      <c r="F59" s="19"/>
      <c r="G59" s="19">
        <v>300</v>
      </c>
      <c r="H59" s="19"/>
      <c r="I59" s="19"/>
      <c r="J59" s="19" t="s">
        <v>54</v>
      </c>
    </row>
    <row r="60" spans="1:10" ht="30.75" customHeight="1">
      <c r="A60" s="11">
        <v>8</v>
      </c>
      <c r="B60" s="12" t="s">
        <v>39</v>
      </c>
      <c r="C60" s="31" t="s">
        <v>15</v>
      </c>
      <c r="D60" s="19">
        <v>1100</v>
      </c>
      <c r="E60" s="19"/>
      <c r="F60" s="19"/>
      <c r="G60" s="19">
        <v>1100</v>
      </c>
      <c r="H60" s="19"/>
      <c r="I60" s="19"/>
      <c r="J60" s="19" t="s">
        <v>54</v>
      </c>
    </row>
    <row r="61" spans="1:10" ht="29.25" customHeight="1">
      <c r="A61" s="11">
        <v>9</v>
      </c>
      <c r="B61" s="12" t="s">
        <v>40</v>
      </c>
      <c r="C61" s="31" t="s">
        <v>15</v>
      </c>
      <c r="D61" s="19">
        <v>200</v>
      </c>
      <c r="E61" s="19"/>
      <c r="F61" s="19"/>
      <c r="G61" s="19">
        <v>200</v>
      </c>
      <c r="H61" s="19"/>
      <c r="I61" s="19"/>
      <c r="J61" s="19" t="s">
        <v>54</v>
      </c>
    </row>
    <row r="62" spans="1:10" ht="29.25" customHeight="1">
      <c r="A62" s="11">
        <v>10</v>
      </c>
      <c r="B62" s="12" t="s">
        <v>41</v>
      </c>
      <c r="C62" s="31" t="s">
        <v>15</v>
      </c>
      <c r="D62" s="19">
        <v>2000</v>
      </c>
      <c r="E62" s="19"/>
      <c r="F62" s="19"/>
      <c r="G62" s="19"/>
      <c r="H62" s="19"/>
      <c r="I62" s="19">
        <v>2000</v>
      </c>
      <c r="J62" s="19" t="s">
        <v>54</v>
      </c>
    </row>
    <row r="63" spans="1:10" ht="31.5" customHeight="1">
      <c r="A63" s="11">
        <v>11</v>
      </c>
      <c r="B63" s="12" t="s">
        <v>42</v>
      </c>
      <c r="C63" s="31" t="s">
        <v>15</v>
      </c>
      <c r="D63" s="19">
        <v>8000</v>
      </c>
      <c r="E63" s="19"/>
      <c r="F63" s="19">
        <v>8000</v>
      </c>
      <c r="G63" s="19"/>
      <c r="H63" s="19"/>
      <c r="I63" s="19"/>
      <c r="J63" s="19" t="s">
        <v>54</v>
      </c>
    </row>
    <row r="64" spans="1:10" ht="30" customHeight="1">
      <c r="A64" s="11">
        <v>12</v>
      </c>
      <c r="B64" s="12" t="s">
        <v>43</v>
      </c>
      <c r="C64" s="31" t="s">
        <v>15</v>
      </c>
      <c r="D64" s="19">
        <v>3000</v>
      </c>
      <c r="E64" s="19"/>
      <c r="F64" s="19"/>
      <c r="G64" s="19"/>
      <c r="H64" s="19"/>
      <c r="I64" s="19">
        <v>3000</v>
      </c>
      <c r="J64" s="19" t="s">
        <v>54</v>
      </c>
    </row>
    <row r="65" spans="1:10" ht="47.25">
      <c r="A65" s="11">
        <v>13</v>
      </c>
      <c r="B65" s="12" t="s">
        <v>44</v>
      </c>
      <c r="C65" s="31" t="s">
        <v>15</v>
      </c>
      <c r="D65" s="19">
        <v>140230</v>
      </c>
      <c r="E65" s="19">
        <v>14730</v>
      </c>
      <c r="F65" s="19"/>
      <c r="G65" s="19">
        <v>125500</v>
      </c>
      <c r="H65" s="19"/>
      <c r="I65" s="19"/>
      <c r="J65" s="19" t="s">
        <v>54</v>
      </c>
    </row>
    <row r="66" spans="1:10" ht="94.5">
      <c r="A66" s="11">
        <v>14</v>
      </c>
      <c r="B66" s="12" t="s">
        <v>45</v>
      </c>
      <c r="C66" s="31" t="s">
        <v>15</v>
      </c>
      <c r="D66" s="19">
        <v>3800</v>
      </c>
      <c r="E66" s="19"/>
      <c r="F66" s="19">
        <v>3800</v>
      </c>
      <c r="G66" s="19"/>
      <c r="H66" s="19"/>
      <c r="I66" s="19"/>
      <c r="J66" s="19" t="s">
        <v>54</v>
      </c>
    </row>
    <row r="67" spans="1:10" ht="47.25">
      <c r="A67" s="11">
        <v>15</v>
      </c>
      <c r="B67" s="12" t="s">
        <v>46</v>
      </c>
      <c r="C67" s="31" t="s">
        <v>15</v>
      </c>
      <c r="D67" s="19">
        <v>1200</v>
      </c>
      <c r="E67" s="19"/>
      <c r="F67" s="19">
        <v>1200</v>
      </c>
      <c r="G67" s="19"/>
      <c r="H67" s="19"/>
      <c r="I67" s="19"/>
      <c r="J67" s="19" t="s">
        <v>54</v>
      </c>
    </row>
    <row r="68" spans="1:10" ht="63">
      <c r="A68" s="11">
        <v>16</v>
      </c>
      <c r="B68" s="12" t="s">
        <v>47</v>
      </c>
      <c r="C68" s="31" t="s">
        <v>15</v>
      </c>
      <c r="D68" s="19">
        <v>15000</v>
      </c>
      <c r="E68" s="19"/>
      <c r="F68" s="19">
        <v>15000</v>
      </c>
      <c r="G68" s="19"/>
      <c r="H68" s="19"/>
      <c r="I68" s="19"/>
      <c r="J68" s="19" t="s">
        <v>54</v>
      </c>
    </row>
    <row r="69" spans="1:10" ht="63">
      <c r="A69" s="11">
        <v>17</v>
      </c>
      <c r="B69" s="12" t="s">
        <v>48</v>
      </c>
      <c r="C69" s="31" t="s">
        <v>15</v>
      </c>
      <c r="D69" s="19">
        <v>15000</v>
      </c>
      <c r="E69" s="19"/>
      <c r="F69" s="19"/>
      <c r="G69" s="19"/>
      <c r="H69" s="19"/>
      <c r="I69" s="19">
        <v>15000</v>
      </c>
      <c r="J69" s="19" t="s">
        <v>54</v>
      </c>
    </row>
    <row r="70" spans="1:10" ht="63">
      <c r="A70" s="11">
        <v>18</v>
      </c>
      <c r="B70" s="12" t="s">
        <v>49</v>
      </c>
      <c r="C70" s="31" t="s">
        <v>15</v>
      </c>
      <c r="D70" s="19">
        <v>27000</v>
      </c>
      <c r="E70" s="19"/>
      <c r="F70" s="19">
        <v>22346</v>
      </c>
      <c r="G70" s="19">
        <v>4654</v>
      </c>
      <c r="H70" s="19"/>
      <c r="I70" s="19"/>
      <c r="J70" s="19" t="s">
        <v>54</v>
      </c>
    </row>
    <row r="71" spans="1:10" ht="78.75">
      <c r="A71" s="11">
        <v>19</v>
      </c>
      <c r="B71" s="12" t="s">
        <v>50</v>
      </c>
      <c r="C71" s="31" t="s">
        <v>15</v>
      </c>
      <c r="D71" s="19">
        <v>194000</v>
      </c>
      <c r="E71" s="19"/>
      <c r="F71" s="19"/>
      <c r="G71" s="19"/>
      <c r="H71" s="19">
        <v>114000</v>
      </c>
      <c r="I71" s="19">
        <v>80000</v>
      </c>
      <c r="J71" s="19" t="s">
        <v>54</v>
      </c>
    </row>
    <row r="75" spans="1:10" ht="15.75">
      <c r="A75" s="16"/>
      <c r="B75" s="17"/>
      <c r="C75" s="24"/>
      <c r="D75" s="24"/>
      <c r="E75" s="24"/>
      <c r="F75" s="24"/>
      <c r="G75" s="24"/>
      <c r="H75" s="24"/>
      <c r="I75" s="24"/>
      <c r="J75" s="28"/>
    </row>
  </sheetData>
  <mergeCells count="19">
    <mergeCell ref="A10:J10"/>
    <mergeCell ref="B6:B8"/>
    <mergeCell ref="A2:J2"/>
    <mergeCell ref="A3:A4"/>
    <mergeCell ref="B3:B4"/>
    <mergeCell ref="C3:C4"/>
    <mergeCell ref="D3:D4"/>
    <mergeCell ref="E3:I3"/>
    <mergeCell ref="J3:J4"/>
    <mergeCell ref="A19:A21"/>
    <mergeCell ref="B19:B21"/>
    <mergeCell ref="J19:J21"/>
    <mergeCell ref="A31:B31"/>
    <mergeCell ref="H1:J1"/>
    <mergeCell ref="B15:B17"/>
    <mergeCell ref="A15:A17"/>
    <mergeCell ref="A6:A8"/>
    <mergeCell ref="A30:J30"/>
    <mergeCell ref="A11:B13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O8" sqref="O8"/>
    </sheetView>
  </sheetViews>
  <sheetFormatPr defaultColWidth="9.00390625" defaultRowHeight="12.75"/>
  <cols>
    <col min="1" max="1" width="7.875" style="0" customWidth="1"/>
    <col min="2" max="2" width="19.875" style="0" customWidth="1"/>
  </cols>
  <sheetData>
    <row r="1" spans="1:12" s="43" customFormat="1" ht="12.75">
      <c r="A1" s="41"/>
      <c r="B1" s="42"/>
      <c r="C1" s="41"/>
      <c r="D1" s="41"/>
      <c r="E1" s="41"/>
      <c r="F1" s="41"/>
      <c r="G1" s="41"/>
      <c r="H1" s="41"/>
      <c r="I1" s="41"/>
      <c r="J1" s="42"/>
      <c r="K1" s="42"/>
      <c r="L1" s="42"/>
    </row>
    <row r="2" spans="1:12" ht="12.75">
      <c r="A2" s="2"/>
      <c r="B2" s="1"/>
      <c r="C2" s="2"/>
      <c r="D2" s="2"/>
      <c r="E2" s="5"/>
      <c r="F2" s="2"/>
      <c r="G2" s="2"/>
      <c r="H2" s="2"/>
      <c r="I2" s="2"/>
      <c r="J2" s="1"/>
      <c r="K2" s="1"/>
      <c r="L2" s="1"/>
    </row>
    <row r="3" spans="1:12" ht="12.75">
      <c r="A3" s="2"/>
      <c r="B3" s="1"/>
      <c r="C3" s="2"/>
      <c r="D3" s="2"/>
      <c r="E3" s="5"/>
      <c r="F3" s="2"/>
      <c r="G3" s="2"/>
      <c r="H3" s="2"/>
      <c r="I3" s="2"/>
      <c r="J3" s="1"/>
      <c r="K3" s="1"/>
      <c r="L3" s="1"/>
    </row>
    <row r="4" spans="1:12" ht="12.75">
      <c r="A4" s="2"/>
      <c r="B4" s="1"/>
      <c r="C4" s="2"/>
      <c r="D4" s="2"/>
      <c r="E4" s="5"/>
      <c r="F4" s="2"/>
      <c r="G4" s="2"/>
      <c r="H4" s="2"/>
      <c r="I4" s="2"/>
      <c r="J4" s="1"/>
      <c r="K4" s="1"/>
      <c r="L4" s="1"/>
    </row>
    <row r="5" spans="1:12" s="8" customFormat="1" ht="15" customHeight="1">
      <c r="A5" s="49" t="s">
        <v>22</v>
      </c>
      <c r="B5" s="52" t="s">
        <v>19</v>
      </c>
      <c r="C5" s="20" t="s">
        <v>14</v>
      </c>
      <c r="D5" s="29">
        <f>E5+F5+G5+H5+I5</f>
        <v>1725</v>
      </c>
      <c r="E5" s="25">
        <f>мероприятия!E15</f>
        <v>0</v>
      </c>
      <c r="F5" s="25">
        <f>мероприятия!F15</f>
        <v>575</v>
      </c>
      <c r="G5" s="25">
        <f>мероприятия!G15</f>
        <v>575</v>
      </c>
      <c r="H5" s="25">
        <f>мероприятия!H15</f>
        <v>575</v>
      </c>
      <c r="I5" s="25">
        <f>мероприятия!I15</f>
        <v>0</v>
      </c>
      <c r="J5" s="26"/>
      <c r="K5" s="7"/>
      <c r="L5" s="7"/>
    </row>
    <row r="6" spans="1:12" s="8" customFormat="1" ht="30" customHeight="1">
      <c r="A6" s="50"/>
      <c r="B6" s="53"/>
      <c r="C6" s="31" t="s">
        <v>15</v>
      </c>
      <c r="D6" s="29">
        <f>E6+F6+G6+H6+I6</f>
        <v>191886.3</v>
      </c>
      <c r="E6" s="25">
        <f>мероприятия!E16+мероприятия!E33</f>
        <v>19268</v>
      </c>
      <c r="F6" s="25">
        <f>мероприятия!F16+мероприятия!F33</f>
        <v>77964</v>
      </c>
      <c r="G6" s="25">
        <f>мероприятия!G16+мероприятия!G33</f>
        <v>73729.3</v>
      </c>
      <c r="H6" s="25">
        <f>мероприятия!H16+мероприятия!H33</f>
        <v>15925</v>
      </c>
      <c r="I6" s="25">
        <f>мероприятия!I16+мероприятия!I33</f>
        <v>5000</v>
      </c>
      <c r="J6" s="26"/>
      <c r="K6" s="7"/>
      <c r="L6" s="7"/>
    </row>
    <row r="7" spans="1:12" s="8" customFormat="1" ht="15" customHeight="1">
      <c r="A7" s="51"/>
      <c r="B7" s="54"/>
      <c r="C7" s="19" t="s">
        <v>16</v>
      </c>
      <c r="D7" s="29">
        <f>E7+F7+G7+H7+I7</f>
        <v>193611.3</v>
      </c>
      <c r="E7" s="25">
        <f>SUM(E5:E6)</f>
        <v>19268</v>
      </c>
      <c r="F7" s="25">
        <f>SUM(F5:F6)</f>
        <v>78539</v>
      </c>
      <c r="G7" s="25">
        <f>SUM(G5:G6)</f>
        <v>74304.3</v>
      </c>
      <c r="H7" s="25">
        <f>SUM(H5:H6)</f>
        <v>16500</v>
      </c>
      <c r="I7" s="25">
        <f>SUM(I5:I6)</f>
        <v>5000</v>
      </c>
      <c r="J7" s="26"/>
      <c r="K7" s="7"/>
      <c r="L7" s="7"/>
    </row>
    <row r="8" spans="1:12" s="8" customFormat="1" ht="30.75" customHeight="1">
      <c r="A8" s="33" t="s">
        <v>23</v>
      </c>
      <c r="B8" s="34" t="s">
        <v>59</v>
      </c>
      <c r="C8" s="31" t="s">
        <v>15</v>
      </c>
      <c r="D8" s="20">
        <f>E8+F8+G8+H8+I8</f>
        <v>82000</v>
      </c>
      <c r="E8" s="19">
        <f>мероприятия!E44</f>
        <v>0</v>
      </c>
      <c r="F8" s="19">
        <f>мероприятия!F44</f>
        <v>2000</v>
      </c>
      <c r="G8" s="19">
        <f>мероприятия!G44</f>
        <v>10000</v>
      </c>
      <c r="H8" s="19">
        <f>мероприятия!H44</f>
        <v>25000</v>
      </c>
      <c r="I8" s="19">
        <f>мероприятия!I44</f>
        <v>45000</v>
      </c>
      <c r="J8" s="26"/>
      <c r="K8" s="7"/>
      <c r="L8" s="7"/>
    </row>
    <row r="9" spans="1:12" s="8" customFormat="1" ht="29.25" customHeight="1">
      <c r="A9" s="33" t="s">
        <v>24</v>
      </c>
      <c r="B9" s="34" t="s">
        <v>20</v>
      </c>
      <c r="C9" s="31" t="s">
        <v>15</v>
      </c>
      <c r="D9" s="20">
        <f>E9+F9+G9+H9+I9</f>
        <v>180000</v>
      </c>
      <c r="E9" s="19">
        <f>мероприятия!E48</f>
        <v>0</v>
      </c>
      <c r="F9" s="19">
        <f>мероприятия!F48</f>
        <v>0</v>
      </c>
      <c r="G9" s="19">
        <f>мероприятия!G48</f>
        <v>80000</v>
      </c>
      <c r="H9" s="19">
        <f>мероприятия!H48</f>
        <v>50000</v>
      </c>
      <c r="I9" s="19">
        <f>мероприятия!I48</f>
        <v>50000</v>
      </c>
      <c r="J9" s="26"/>
      <c r="K9" s="7"/>
      <c r="L9" s="7"/>
    </row>
    <row r="10" spans="1:12" ht="30.75" customHeight="1">
      <c r="A10" s="33" t="s">
        <v>30</v>
      </c>
      <c r="B10" s="34" t="s">
        <v>31</v>
      </c>
      <c r="C10" s="31" t="s">
        <v>15</v>
      </c>
      <c r="D10" s="20">
        <f>E10+F10+G10+H10+I10</f>
        <v>603235</v>
      </c>
      <c r="E10" s="19">
        <f>мероприятия!E24+мероприятия!E51</f>
        <v>45430</v>
      </c>
      <c r="F10" s="19">
        <f>мероприятия!F24+мероприятия!F51</f>
        <v>80739</v>
      </c>
      <c r="G10" s="19">
        <f>мероприятия!G24+мероприятия!G51</f>
        <v>145766</v>
      </c>
      <c r="H10" s="19">
        <f>мероприятия!H24+мероприятия!H51</f>
        <v>197800</v>
      </c>
      <c r="I10" s="19">
        <f>мероприятия!I24+мероприятия!I51</f>
        <v>133500</v>
      </c>
      <c r="J10" s="22"/>
      <c r="K10" s="1"/>
      <c r="L10" s="1"/>
    </row>
    <row r="11" spans="1:12" s="8" customFormat="1" ht="15" customHeight="1">
      <c r="A11" s="55"/>
      <c r="B11" s="58" t="s">
        <v>21</v>
      </c>
      <c r="C11" s="20" t="s">
        <v>14</v>
      </c>
      <c r="D11" s="29">
        <f>E11+F11+G11+H11+I11</f>
        <v>1725</v>
      </c>
      <c r="E11" s="25">
        <f>E5</f>
        <v>0</v>
      </c>
      <c r="F11" s="25">
        <f>F5</f>
        <v>575</v>
      </c>
      <c r="G11" s="25">
        <f>G5</f>
        <v>575</v>
      </c>
      <c r="H11" s="25">
        <f>H5</f>
        <v>575</v>
      </c>
      <c r="I11" s="25">
        <f>I5</f>
        <v>0</v>
      </c>
      <c r="J11" s="26"/>
      <c r="K11" s="7"/>
      <c r="L11" s="7"/>
    </row>
    <row r="12" spans="1:12" s="8" customFormat="1" ht="30" customHeight="1">
      <c r="A12" s="56"/>
      <c r="B12" s="58"/>
      <c r="C12" s="31" t="s">
        <v>15</v>
      </c>
      <c r="D12" s="29">
        <f>E12+F12+G12+H12+I12</f>
        <v>1057121.3</v>
      </c>
      <c r="E12" s="25">
        <f>E6+E8+E9+E10</f>
        <v>64698</v>
      </c>
      <c r="F12" s="25">
        <f>F6+F8+F9+F10</f>
        <v>160703</v>
      </c>
      <c r="G12" s="25">
        <f>G6+G8+G9+G10</f>
        <v>309495.3</v>
      </c>
      <c r="H12" s="25">
        <f>H6+H8+H9+H10</f>
        <v>288725</v>
      </c>
      <c r="I12" s="25">
        <f>I6+I8+I9+I10</f>
        <v>233500</v>
      </c>
      <c r="J12" s="26"/>
      <c r="K12" s="7"/>
      <c r="L12" s="7"/>
    </row>
    <row r="13" spans="1:10" s="40" customFormat="1" ht="15" customHeight="1">
      <c r="A13" s="57"/>
      <c r="B13" s="58"/>
      <c r="C13" s="20" t="s">
        <v>16</v>
      </c>
      <c r="D13" s="29">
        <f>E13+F13+G13+H13+I13</f>
        <v>1058846.3</v>
      </c>
      <c r="E13" s="29">
        <f>SUM(E11:E12)</f>
        <v>64698</v>
      </c>
      <c r="F13" s="29">
        <f>SUM(F11:F12)</f>
        <v>161278</v>
      </c>
      <c r="G13" s="29">
        <f>SUM(G11:G12)</f>
        <v>310070.3</v>
      </c>
      <c r="H13" s="29">
        <f>SUM(H11:H12)</f>
        <v>289300</v>
      </c>
      <c r="I13" s="29">
        <f>SUM(I11:I12)</f>
        <v>233500</v>
      </c>
      <c r="J13" s="39"/>
    </row>
    <row r="14" spans="1:12" ht="12.75">
      <c r="A14" s="2"/>
      <c r="B14" s="1"/>
      <c r="C14" s="2"/>
      <c r="D14" s="2"/>
      <c r="E14" s="5"/>
      <c r="F14" s="2"/>
      <c r="G14" s="2"/>
      <c r="H14" s="2"/>
      <c r="I14" s="2"/>
      <c r="J14" s="1"/>
      <c r="K14" s="1"/>
      <c r="L14" s="1"/>
    </row>
  </sheetData>
  <mergeCells count="4">
    <mergeCell ref="A5:A7"/>
    <mergeCell ref="B5:B7"/>
    <mergeCell ref="A11:A13"/>
    <mergeCell ref="B11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Mefisto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Pastuhova_LI</dc:creator>
  <cp:keywords/>
  <dc:description/>
  <cp:lastModifiedBy>Pastuhova_LI</cp:lastModifiedBy>
  <cp:lastPrinted>2011-04-28T08:07:13Z</cp:lastPrinted>
  <dcterms:created xsi:type="dcterms:W3CDTF">2010-11-09T07:46:26Z</dcterms:created>
  <dcterms:modified xsi:type="dcterms:W3CDTF">2011-04-29T07:34:44Z</dcterms:modified>
  <cp:category/>
  <cp:version/>
  <cp:contentType/>
  <cp:contentStatus/>
</cp:coreProperties>
</file>